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620" activeTab="0"/>
  </bookViews>
  <sheets>
    <sheet name="Termo de Colaboração" sheetId="1" r:id="rId1"/>
    <sheet name="Plan" sheetId="2" r:id="rId2"/>
    <sheet name="Plan1" sheetId="3" r:id="rId3"/>
  </sheets>
  <definedNames>
    <definedName name="_xlnm._FilterDatabase" localSheetId="0" hidden="1">'Termo de Colaboração'!$A$3:$AA$14</definedName>
  </definedNames>
  <calcPr fullCalcOnLoad="1"/>
</workbook>
</file>

<file path=xl/comments1.xml><?xml version="1.0" encoding="utf-8"?>
<comments xmlns="http://schemas.openxmlformats.org/spreadsheetml/2006/main">
  <authors>
    <author>ivanildes.souza</author>
    <author>sudesb</author>
    <author>Home</author>
    <author>Spm</author>
    <author>CBJ</author>
    <author>ilma.jesus</author>
  </authors>
  <commentList>
    <comment ref="H5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 Dotação Orçamentária: Unidade Gestora 0001/ Destinação do Recurso 0.100.000000/ PAOE 5793/ Natureza da Despesa 3.3.50.41.</t>
        </r>
      </text>
    </comment>
    <comment ref="G4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1ª Parcela= R$ 1.000.000,00 - após a publicação do Termo de Colaboração no Diário Oficial do Estado.
2ª Parcela= 888.888,30 -  60 (sessenta) dias após a publicação do Termo de Colaboração no Diário Oficial do Estado, apresentação e aprovação da Prestação de Contas da 1ª Parcela.</t>
        </r>
        <r>
          <rPr>
            <b/>
            <sz val="9"/>
            <rFont val="Tahoma"/>
            <family val="2"/>
          </rPr>
          <t xml:space="preserve"> 10/02/20</t>
        </r>
        <r>
          <rPr>
            <sz val="9"/>
            <rFont val="Tahoma"/>
            <family val="2"/>
          </rPr>
          <t xml:space="preserve">
3ª Parcela = 500.000,00 - 90 (noventa) dias após publicação do Termo de Colaboração no Diário Oficial do Estado e apresentação da Prestação de Contas da 2ª Parcela.</t>
        </r>
      </text>
    </comment>
    <comment ref="Q4" authorId="1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Not.055/20 de 17/04/20
1º Res.Not.055/20 de 09/06/20
2º Res.Not.55/20 de 17/07/20
3º Res.Not.55/20 de 14/08/20
4º Res.Not.55/20 de 10/10/20</t>
        </r>
      </text>
    </comment>
    <comment ref="U4" authorId="1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069.1480.2019.0002704-67
PORTARIA Nº 63/2020</t>
        </r>
      </text>
    </comment>
    <comment ref="O4" authorId="2">
      <text>
        <r>
          <rPr>
            <b/>
            <sz val="9"/>
            <rFont val="Segoe UI"/>
            <family val="2"/>
          </rPr>
          <t>Home:</t>
        </r>
        <r>
          <rPr>
            <sz val="9"/>
            <rFont val="Segoe UI"/>
            <family val="2"/>
          </rPr>
          <t xml:space="preserve">
Regular em 03/02/21</t>
        </r>
      </text>
    </comment>
    <comment ref="U5" authorId="2">
      <text>
        <r>
          <rPr>
            <b/>
            <sz val="9"/>
            <rFont val="Segoe UI"/>
            <family val="2"/>
          </rPr>
          <t>Home:</t>
        </r>
        <r>
          <rPr>
            <sz val="9"/>
            <rFont val="Segoe UI"/>
            <family val="2"/>
          </rPr>
          <t xml:space="preserve">
069.1486.2020.0000663-85
PORTARIA N° 31/21</t>
        </r>
      </text>
    </comment>
    <comment ref="U6" authorId="3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069.1480.2021.0000482-44</t>
        </r>
      </text>
    </comment>
    <comment ref="W6" authorId="4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esumo do Primeiro Termo Aditivo ao Termo de Colaboração nº 06/2019
Processo: 069.1480.2021.0000482-44. Partes: SUDESB e Federação Baiana De Desporto De Participação - FBDP. Da Alteração: Fica alterada a Cláusula Segunda, para constar podendo ser prorrogado por até 365 (trezentos e sessenta e cinco) dias. Da Alteração Da Execução Do Projeto: Fica alterada a execução do objeto “COPA ESTADO DA BAHIA DE FUTEBOL” para a conclusão das atividades no período de 01.06.2021 a 30.03.2022. Da Prorrogação De Prazo: Fica prorrogado o prazo de vigência por mais 365 (trezentos e sessenta e cinco) dias. Data: 13/04/2021. Assinaturas: Vicente José de Lima Neto, Diretor Geral da SUDESB; Luiz Eduardo Machado dos Santos  e Gicélia Oliveira Santos, Representantes Legais da FBDP.
</t>
        </r>
      </text>
    </comment>
    <comment ref="W7" authorId="4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Resumo do Termo de Apostilamento nº 17/2021 ao Termo de Colaboração nº 06/2019.
Processo: 069.1471.2021.0000874-02. Com base nos arts. 135 e 14657, combinado com o art. 143 da Lei 9.433/2005, resolve a SUDESB, apostilar o Termo de Colaboração nº 06/2019, celebrado com a Federação Baiana de Desporto de Participação - FBDPAR, modificando a Dotação Orçamentária, com alteração da DESTINAÇÃO, ficando mantidas e ratificadas as demais cláusulas e condições do citado Termo: FUNÇÃO - 27, SUBFUNÇÃO - 812, PROGRAMA - 308, PAOE - 5793, REGIÃO - 9900, NATUREZA DA DESPESA - 3.3.50.41, DESTINAÇÃO - 0100, 0246 e 0646. Data: 30.04.2021. Vicente José de Lima Neto, Diretor Geral.</t>
        </r>
      </text>
    </comment>
    <comment ref="U7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069.1471.2021.0000874-02</t>
        </r>
      </text>
    </comment>
    <comment ref="U8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069.1480.2022.0000820-10</t>
        </r>
      </text>
    </comment>
    <comment ref="W8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Partes: SUDESB e FEDERAÇÃO BAIANA DE
DESPORTO DE PARTICIPAÇÃO - FBDP. Do Remanejamento: fica remanejado o valor de R$70.379,12(setenta mil, trezentos e setenta e nove reais e doze centavos), do item RH/Arbitragem, para pagamento do RH(supervisora), do período de 11 meses, equivalentes a execução do 1º Termo Aditivo, no valor R$61.339,12 (sessenta e um mil, trezentos e trinta e nove reais e doze centavos) e R$ 9.040,00( nove mil e quarenta reais), para aquisição de material de
prevenção a COVID 19. Da Alteração Da Execução Do Projeto: Fica alterada a execução do PROJETO COPA ESTADO DA BAHIA”, para 01/06/2021 a 20/12/2022. Do Aditivo De Valor: fica acrescido o valor de R$ 73.260,56 (setenta e três mil, duzentos e sessenta reais e cinquenta e seis centavos), destinados à complementação do RH, por conta da Dotação Orçamentária:
Unidade Orçamentária 21.301/ Unidade Gestora 0001/ Função 27/ Subfunção 812/ Programa 308/ PAOE 5793/Região Planejamento 9900/ Natureza Despesa 3.3.50.41/ Destinação 0.100.000000. Do Valor: Fica alterado o valor global da parceria para R$ 2.462.148,86 (dois milhões, quatrocentos e sessenta e dois mil, cento e quarenta e oito reais e oitenta e seis centavos).. Data: 12/04/2022. Assinam: Vicente José de Lima Neto, Dir</t>
        </r>
      </text>
    </comment>
    <comment ref="W9" authorId="5">
      <text>
        <r>
          <rPr>
            <b/>
            <sz val="9"/>
            <rFont val="Tahoma"/>
            <family val="2"/>
          </rPr>
          <t>ilma.jesus:</t>
        </r>
        <r>
          <rPr>
            <sz val="9"/>
            <rFont val="Tahoma"/>
            <family val="2"/>
          </rPr>
          <t xml:space="preserve">
Resumo do Terceiro Termo Aditivo ao Termo de Colaboração nº 06/2019
Processo: 069.1480.2022.0005174-31. Partes: SUDESB e Federação Baiana de Desporto de
Participação-FBDP. Do Remanejamento: Fica remanejado o valor de R$151.480,00(cento e
cinquenta e um mil, quatrocentos e oitenta reais), do item Arbitragem (jogos), para pagamento
de material de comunicação no valor de R$ 33.480,00 (trinta e três mil, quatrocentos e oitenta
reais), e material esportivo complementar no valor de R$ 118.000,00 (cento e dezoito mil reais).
Da Alteração Do Período De Execução: Fica alterada a execução do Projeto “COPA ESTADO
DA BAHIA DE FUTEBOL”, para o período de 01/06/2021 a 05/03/2023. Da Prorrogação De
Prazo: Fica prorrogado por mais 90 (noventa) dias, o prazo de vigência. Data: 27.12.2022.
Assinam: Vicente José de Lima Neto, Diretor-Geral da SUDESB e Luiz Eduardo Machado Dos
Santos, Representante Legal da FBDP.</t>
        </r>
      </text>
    </comment>
    <comment ref="U9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Processo: 069.1480.2022.0005174-31</t>
        </r>
      </text>
    </comment>
    <comment ref="U10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069.1480.2022.0000820-10
PORTARIA N° 09/2023</t>
        </r>
      </text>
    </comment>
    <comment ref="Q5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Not. nº045/23 de 03/03/23
1º Res.Not. nº045/23 de 26/04/23
2º Res.Not. nº045/23 de 06/06/23
3º Res.Not. nº045/23 de 29/06/23
4º Res.Not. nº045/23 de 25/07/23
5º Res.Not. nº045/23 de 25/07/23
6º Res.Not. nº045/23 de 11/09/23
7º Res.Not. nº045/23 de 11/09/23
8º Res.Not. nº045/23 de 30/10/23
9º Res.Not. nº045/23 de 14/11/23
10º Res.Not. nº045/23 de 24/11/23</t>
        </r>
      </text>
    </comment>
    <comment ref="W11" authorId="0">
      <text>
        <r>
          <rPr>
            <b/>
            <sz val="9"/>
            <rFont val="Tahoma"/>
            <family val="2"/>
          </rPr>
          <t xml:space="preserve">ivanildes.souza:
</t>
        </r>
        <r>
          <rPr>
            <sz val="9"/>
            <rFont val="Tahoma"/>
            <family val="2"/>
          </rPr>
          <t xml:space="preserve">
Resumo do Termo de Apostilamento nº 91/2023 ao Termo de Colaboração nº 06/2019
Processo: 069.1480.2023.0006197-07. Com fundamento no art. 57, da Lei nº 13.019/2014,
de 31 de julho de 2014 (Marco Regulatório das Organizações da Sociedade Civil), resolve a
SUDESB, apostilar a alteração do Plano de Trabalho do Termo de Colaboração nº 06/2019,
celebrado com a FEDERAÇÃO BAIANA DE DESPORTO DE PARTICIPAÇÃO - FBDP: 1. DA
ALTERAÇÃO DA EXECUÇÃO DO PROJETO: Fica remanejado o período execução para
01/06/2021 a 05/12/2023. 2. CRONOGRAMA DE DESEMBOLSO: Fica remanejada a forma de
repasse: 3ª Parcela 90 (noventa) dias após publicação do Termo de Colaboração no Diário
Oficial do Estado e apresentação da Prestação de Contas da 2ª Parcela.
Salvador - BA, 30 de novembro de 2023.
Vicente José de Lima Neto
Diretor-Geral</t>
        </r>
      </text>
    </comment>
    <comment ref="C6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Processo: 069.1480.2019.0002704-67</t>
        </r>
      </text>
    </comment>
    <comment ref="U12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069.1480.2023.0006245-31</t>
        </r>
      </text>
    </comment>
    <comment ref="W12" authorId="0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Quarto Termo Aditivo ao Termo de Colaboração nº 06/2019
Processo: 069.1480.2023.0006245-31. Partes: SUDESB e FEDERAÇÃO BAIANA DE
DESPORTO DE PARTICIPAÇÃO - FBDP. Da Prorrogação de Prazo de Vigência: Fica
prorrogado o prazo vigência do Termo de Colaboração n.º 006/2019 por mais 207 (duzentos
e sete) dias. Da Alteração da Execução do Projeto: Fica alterada a execução do Projeto
“COPA ESTADO DA BAHIA”, para 05/12/2023 a 30/03/2024. Data: 06/12/2023. Assinam:
Vicente José de Lima Neto, Diretor-Geral da SUDESB e por Luiz Eduardo Machado dos Santos,
Representante Legal da FBDP.</t>
        </r>
      </text>
    </comment>
  </commentList>
</comments>
</file>

<file path=xl/sharedStrings.xml><?xml version="1.0" encoding="utf-8"?>
<sst xmlns="http://schemas.openxmlformats.org/spreadsheetml/2006/main" count="68" uniqueCount="66">
  <si>
    <t>Prazos</t>
  </si>
  <si>
    <t xml:space="preserve">Desembolso </t>
  </si>
  <si>
    <t>Nº</t>
  </si>
  <si>
    <t>Convenente</t>
  </si>
  <si>
    <t>Objeto</t>
  </si>
  <si>
    <t>DOE</t>
  </si>
  <si>
    <t>Valor</t>
  </si>
  <si>
    <t>P.</t>
  </si>
  <si>
    <t>Situação</t>
  </si>
  <si>
    <t>Notificação</t>
  </si>
  <si>
    <t>Prestação de Contas</t>
  </si>
  <si>
    <t>Dot. Orçam.</t>
  </si>
  <si>
    <t>Proc.</t>
  </si>
  <si>
    <t>Data</t>
  </si>
  <si>
    <t>Posição</t>
  </si>
  <si>
    <t>Vig.</t>
  </si>
  <si>
    <t>T Adit</t>
  </si>
  <si>
    <t>Venc.</t>
  </si>
  <si>
    <t xml:space="preserve">Total Pago </t>
  </si>
  <si>
    <t>Contato</t>
  </si>
  <si>
    <t>Data Pub</t>
  </si>
  <si>
    <t>Qtd</t>
  </si>
  <si>
    <t>Pagamentos</t>
  </si>
  <si>
    <t>Nota de Empenho</t>
  </si>
  <si>
    <t>Nota de Ordem Bancária</t>
  </si>
  <si>
    <t>Prefeito REPRESENTANTE LEGAL</t>
  </si>
  <si>
    <t xml:space="preserve">Comissão de Monitoramento e Avaliação </t>
  </si>
  <si>
    <t>Dados dos Termos de Colaboração</t>
  </si>
  <si>
    <t>TOTAL</t>
  </si>
  <si>
    <t>OBRAS</t>
  </si>
  <si>
    <t xml:space="preserve"> Termos de Colaboração - 2019</t>
  </si>
  <si>
    <t>Em execução</t>
  </si>
  <si>
    <t>07.146.381/0001-60</t>
  </si>
  <si>
    <t>06/19</t>
  </si>
  <si>
    <t>AG PC</t>
  </si>
  <si>
    <t>Fomento</t>
  </si>
  <si>
    <t>PC OK</t>
  </si>
  <si>
    <t>Federação Baiana de Desporto de Participação- FBDP</t>
  </si>
  <si>
    <t>Gicélia Oliveira Santos, Diretora Financeira da FBDP e Luiz Eduardo Machado dos Santos - Presidente da FBDP.</t>
  </si>
  <si>
    <t>069.1486.2020.0000663-85</t>
  </si>
  <si>
    <t>Analista</t>
  </si>
  <si>
    <t>Prazo para prestação de contas</t>
  </si>
  <si>
    <t>Origem da pactuação da parceria</t>
  </si>
  <si>
    <t xml:space="preserve"> 21301.0001.19.0003171-9</t>
  </si>
  <si>
    <t xml:space="preserve"> Inexigibilidade de chamamento público nº 56/2019</t>
  </si>
  <si>
    <t xml:space="preserve">21301.0001.19.0000442-1
</t>
  </si>
  <si>
    <t>4º Res. Not.055/20</t>
  </si>
  <si>
    <t>1º OF (04)d</t>
  </si>
  <si>
    <t>2º OF(30)d</t>
  </si>
  <si>
    <t>Cumprimento do Objeto</t>
  </si>
  <si>
    <t>1º TA(365)d</t>
  </si>
  <si>
    <t>Modificação  da Dotação Orçamentária</t>
  </si>
  <si>
    <t>21301.0001.21.0000410-9</t>
  </si>
  <si>
    <t>2º TA(260)d</t>
  </si>
  <si>
    <t>1º Termo de Apostilamento</t>
  </si>
  <si>
    <t>3° TA(90)d</t>
  </si>
  <si>
    <t>069.1486.2022.0005403-21</t>
  </si>
  <si>
    <t xml:space="preserve"> 21301.0001.22.0002853-7</t>
  </si>
  <si>
    <r>
      <t xml:space="preserve">Apoio financeiro para fazer frente as despesas com a “COPA ESTADO DA BAHIA DE FUTEBOL”, no período de </t>
    </r>
    <r>
      <rPr>
        <b/>
        <sz val="8"/>
        <rFont val="Arial Regular"/>
        <family val="0"/>
      </rPr>
      <t>01/06/2021 a 05/03/2023.</t>
    </r>
    <r>
      <rPr>
        <sz val="8"/>
        <rFont val="Arial Regular"/>
        <family val="0"/>
      </rPr>
      <t xml:space="preserve"> </t>
    </r>
    <r>
      <rPr>
        <sz val="8"/>
        <color indexed="8"/>
        <rFont val="Arial Regular"/>
        <family val="0"/>
      </rPr>
      <t>nos 27 territórios de identidade do Estado da Bahia, por meio de inexigibilidade de chamamento público nº 56/2019.Valor Global: 2.462.148,86 (dois milhões, quatrocentos e sessenta e dois mil, cento e quarenta e oito reais e oitenta e seis centavos). Vigência: 455 (quatrocentos e cinquenta e cinco) dias. Gestor da Parceria: Wilton Neves Brandão, Diretor de Fomento ao Esporte. Data: 11/12/2019.</t>
    </r>
  </si>
  <si>
    <t>10º Res. Not. nº045/23</t>
  </si>
  <si>
    <t>Termo de Apostilamento nº 91/2023</t>
  </si>
  <si>
    <t>Alteração no cronograma de desembolso</t>
  </si>
  <si>
    <t>3ª OF(251)d</t>
  </si>
  <si>
    <t>4º TA(207)</t>
  </si>
  <si>
    <t>21301.0001.21.0000676-8</t>
  </si>
  <si>
    <t>Pendente  - resp ag análise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</si>
</sst>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 &quot;#,##0.00"/>
    <numFmt numFmtId="174" formatCode="mmm/yyyy"/>
    <numFmt numFmtId="175" formatCode="[$-416]dddd\,\ d&quot; de &quot;mmmm&quot; de &quot;yyyy"/>
    <numFmt numFmtId="176" formatCode="dd/mm/yy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d/m/yy;@"/>
    <numFmt numFmtId="182" formatCode="0.0"/>
    <numFmt numFmtId="183" formatCode="00000"/>
    <numFmt numFmtId="184" formatCode="0.000"/>
    <numFmt numFmtId="185" formatCode="0.0000"/>
    <numFmt numFmtId="186" formatCode="0.00000000"/>
    <numFmt numFmtId="187" formatCode="0.0000000"/>
    <numFmt numFmtId="188" formatCode="0.000000"/>
    <numFmt numFmtId="189" formatCode="0.00000"/>
    <numFmt numFmtId="190" formatCode="&quot;Ativado&quot;;&quot;Ativado&quot;;&quot;Desativado&quot;"/>
    <numFmt numFmtId="191" formatCode="[$-F800]dddd\,\ mmmm\ dd\,\ yyyy"/>
    <numFmt numFmtId="192" formatCode="&quot;R$&quot;\ #,##0.00"/>
    <numFmt numFmtId="193" formatCode="#,##0.00_ ;\-#,##0.00\ "/>
    <numFmt numFmtId="194" formatCode="[$-416]mmm\-yy;@"/>
    <numFmt numFmtId="195" formatCode="[$-416]mmmm\-yy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Arial Regular"/>
      <family val="0"/>
    </font>
    <font>
      <sz val="9"/>
      <name val="Segoe UI"/>
      <family val="2"/>
    </font>
    <font>
      <b/>
      <sz val="9"/>
      <name val="Segoe UI"/>
      <family val="2"/>
    </font>
    <font>
      <sz val="8"/>
      <color indexed="8"/>
      <name val="Arial Regular"/>
      <family val="0"/>
    </font>
    <font>
      <sz val="8"/>
      <name val="Arial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Regular"/>
      <family val="0"/>
    </font>
    <font>
      <b/>
      <sz val="8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vertical="center"/>
    </xf>
    <xf numFmtId="14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13" fillId="0" borderId="10" xfId="54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6" fontId="13" fillId="35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71" fontId="0" fillId="0" borderId="0" xfId="54" applyFont="1" applyAlignment="1">
      <alignment/>
    </xf>
    <xf numFmtId="176" fontId="0" fillId="0" borderId="0" xfId="0" applyNumberForma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4" fontId="13" fillId="35" borderId="10" xfId="0" applyNumberFormat="1" applyFont="1" applyFill="1" applyBorder="1" applyAlignment="1">
      <alignment horizontal="center" vertical="center"/>
    </xf>
    <xf numFmtId="176" fontId="13" fillId="35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83" fontId="13" fillId="37" borderId="12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4" fontId="1" fillId="0" borderId="12" xfId="54" applyNumberFormat="1" applyFont="1" applyFill="1" applyBorder="1" applyAlignment="1">
      <alignment vertical="center" wrapText="1"/>
    </xf>
    <xf numFmtId="4" fontId="1" fillId="0" borderId="13" xfId="54" applyNumberFormat="1" applyFont="1" applyFill="1" applyBorder="1" applyAlignment="1">
      <alignment vertical="center" wrapText="1"/>
    </xf>
    <xf numFmtId="4" fontId="1" fillId="0" borderId="14" xfId="54" applyNumberFormat="1" applyFont="1" applyFill="1" applyBorder="1" applyAlignment="1">
      <alignment vertical="center" wrapText="1"/>
    </xf>
    <xf numFmtId="4" fontId="1" fillId="0" borderId="10" xfId="54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4" fontId="13" fillId="35" borderId="10" xfId="54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4" fontId="1" fillId="0" borderId="13" xfId="54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13" fillId="38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4" fontId="1" fillId="0" borderId="12" xfId="54" applyNumberFormat="1" applyFont="1" applyFill="1" applyBorder="1" applyAlignment="1">
      <alignment horizontal="center" vertical="center" wrapText="1"/>
    </xf>
    <xf numFmtId="4" fontId="1" fillId="0" borderId="13" xfId="54" applyNumberFormat="1" applyFont="1" applyFill="1" applyBorder="1" applyAlignment="1">
      <alignment horizontal="center" vertical="center" wrapText="1"/>
    </xf>
    <xf numFmtId="4" fontId="1" fillId="0" borderId="14" xfId="54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2" fontId="13" fillId="0" borderId="12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5" fontId="5" fillId="0" borderId="12" xfId="0" applyNumberFormat="1" applyFont="1" applyFill="1" applyBorder="1" applyAlignment="1">
      <alignment horizontal="center" vertical="center" wrapText="1"/>
    </xf>
    <xf numFmtId="195" fontId="5" fillId="0" borderId="13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0" fontId="4" fillId="39" borderId="15" xfId="0" applyNumberFormat="1" applyFont="1" applyFill="1" applyBorder="1" applyAlignment="1">
      <alignment horizontal="center" vertical="center" wrapText="1"/>
    </xf>
    <xf numFmtId="0" fontId="4" fillId="39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zoomScalePageLayoutView="0" workbookViewId="0" topLeftCell="A1">
      <selection activeCell="L19" sqref="L19"/>
    </sheetView>
  </sheetViews>
  <sheetFormatPr defaultColWidth="9.140625" defaultRowHeight="39.75" customHeight="1"/>
  <cols>
    <col min="1" max="1" width="3.8515625" style="1" customWidth="1"/>
    <col min="2" max="2" width="5.00390625" style="1" customWidth="1"/>
    <col min="3" max="3" width="24.28125" style="1" customWidth="1"/>
    <col min="4" max="4" width="36.28125" style="1" customWidth="1"/>
    <col min="5" max="5" width="13.57421875" style="1" customWidth="1"/>
    <col min="6" max="6" width="9.140625" style="1" customWidth="1"/>
    <col min="7" max="7" width="11.7109375" style="1" customWidth="1"/>
    <col min="8" max="8" width="4.7109375" style="1" customWidth="1"/>
    <col min="9" max="9" width="3.00390625" style="1" customWidth="1"/>
    <col min="10" max="10" width="11.421875" style="1" customWidth="1"/>
    <col min="11" max="11" width="12.421875" style="1" customWidth="1"/>
    <col min="12" max="12" width="9.57421875" style="1" customWidth="1"/>
    <col min="13" max="13" width="15.140625" style="1" bestFit="1" customWidth="1"/>
    <col min="14" max="14" width="9.140625" style="1" customWidth="1"/>
    <col min="15" max="15" width="12.00390625" style="1" customWidth="1"/>
    <col min="16" max="16" width="9.8515625" style="1" customWidth="1"/>
    <col min="17" max="17" width="9.140625" style="1" customWidth="1"/>
    <col min="18" max="18" width="19.8515625" style="1" customWidth="1"/>
    <col min="19" max="19" width="14.28125" style="1" customWidth="1"/>
    <col min="20" max="20" width="13.140625" style="1" customWidth="1"/>
    <col min="21" max="21" width="13.57421875" style="1" customWidth="1"/>
    <col min="22" max="22" width="12.00390625" style="1" customWidth="1"/>
    <col min="23" max="24" width="19.00390625" style="1" customWidth="1"/>
    <col min="25" max="25" width="11.57421875" style="1" customWidth="1"/>
    <col min="26" max="26" width="11.28125" style="1" bestFit="1" customWidth="1"/>
    <col min="27" max="27" width="16.7109375" style="1" customWidth="1"/>
    <col min="28" max="16384" width="9.140625" style="1" customWidth="1"/>
  </cols>
  <sheetData>
    <row r="1" spans="1:28" ht="39.75" customHeight="1">
      <c r="A1" s="115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24">
      <c r="A2" s="102" t="s">
        <v>27</v>
      </c>
      <c r="B2" s="102"/>
      <c r="C2" s="102"/>
      <c r="D2" s="102"/>
      <c r="E2" s="102"/>
      <c r="F2" s="102"/>
      <c r="G2" s="102"/>
      <c r="H2" s="100" t="s">
        <v>22</v>
      </c>
      <c r="I2" s="100"/>
      <c r="J2" s="100"/>
      <c r="K2" s="100"/>
      <c r="L2" s="100"/>
      <c r="M2" s="101" t="s">
        <v>10</v>
      </c>
      <c r="N2" s="101"/>
      <c r="O2" s="101"/>
      <c r="P2" s="101"/>
      <c r="Q2" s="101"/>
      <c r="R2" s="101"/>
      <c r="S2" s="101"/>
      <c r="T2" s="101" t="s">
        <v>0</v>
      </c>
      <c r="U2" s="101"/>
      <c r="V2" s="101"/>
      <c r="W2" s="101"/>
      <c r="X2" s="101"/>
      <c r="Y2" s="7"/>
      <c r="Z2" s="7" t="s">
        <v>1</v>
      </c>
      <c r="AA2" s="6" t="s">
        <v>19</v>
      </c>
      <c r="AB2" s="6"/>
    </row>
    <row r="3" spans="1:28" ht="36.75" customHeight="1">
      <c r="A3" s="2" t="s">
        <v>21</v>
      </c>
      <c r="B3" s="2" t="s">
        <v>2</v>
      </c>
      <c r="C3" s="2" t="s">
        <v>3</v>
      </c>
      <c r="D3" s="2" t="s">
        <v>4</v>
      </c>
      <c r="E3" s="2" t="s">
        <v>42</v>
      </c>
      <c r="F3" s="2" t="s">
        <v>5</v>
      </c>
      <c r="G3" s="2" t="s">
        <v>6</v>
      </c>
      <c r="H3" s="2" t="s">
        <v>11</v>
      </c>
      <c r="I3" s="2" t="s">
        <v>7</v>
      </c>
      <c r="J3" s="2" t="s">
        <v>23</v>
      </c>
      <c r="K3" s="2" t="s">
        <v>6</v>
      </c>
      <c r="L3" s="2" t="s">
        <v>24</v>
      </c>
      <c r="M3" s="2" t="s">
        <v>12</v>
      </c>
      <c r="N3" s="2" t="s">
        <v>13</v>
      </c>
      <c r="O3" s="2" t="s">
        <v>14</v>
      </c>
      <c r="P3" s="2" t="s">
        <v>9</v>
      </c>
      <c r="Q3" s="2" t="s">
        <v>13</v>
      </c>
      <c r="R3" s="3" t="s">
        <v>49</v>
      </c>
      <c r="S3" s="2" t="s">
        <v>26</v>
      </c>
      <c r="T3" s="2" t="s">
        <v>15</v>
      </c>
      <c r="U3" s="2" t="s">
        <v>16</v>
      </c>
      <c r="V3" s="2" t="s">
        <v>20</v>
      </c>
      <c r="W3" s="2" t="s">
        <v>17</v>
      </c>
      <c r="X3" s="2" t="s">
        <v>8</v>
      </c>
      <c r="Y3" s="2" t="s">
        <v>41</v>
      </c>
      <c r="Z3" s="2" t="s">
        <v>18</v>
      </c>
      <c r="AA3" s="2" t="s">
        <v>25</v>
      </c>
      <c r="AB3" s="2" t="s">
        <v>40</v>
      </c>
    </row>
    <row r="4" spans="1:28" s="26" customFormat="1" ht="36.75" customHeight="1">
      <c r="A4" s="91">
        <v>6</v>
      </c>
      <c r="B4" s="72" t="s">
        <v>33</v>
      </c>
      <c r="C4" s="60" t="s">
        <v>45</v>
      </c>
      <c r="D4" s="86" t="s">
        <v>58</v>
      </c>
      <c r="E4" s="86" t="s">
        <v>44</v>
      </c>
      <c r="F4" s="66">
        <v>43811</v>
      </c>
      <c r="G4" s="63">
        <v>2462148.86</v>
      </c>
      <c r="H4" s="8"/>
      <c r="I4" s="121">
        <v>3</v>
      </c>
      <c r="J4" s="43" t="s">
        <v>43</v>
      </c>
      <c r="K4" s="27">
        <v>1000000</v>
      </c>
      <c r="L4" s="10">
        <v>43815</v>
      </c>
      <c r="M4" s="17" t="s">
        <v>39</v>
      </c>
      <c r="N4" s="28">
        <v>43915</v>
      </c>
      <c r="O4" s="41" t="s">
        <v>36</v>
      </c>
      <c r="P4" s="9" t="s">
        <v>46</v>
      </c>
      <c r="Q4" s="11">
        <v>44111</v>
      </c>
      <c r="R4" s="94" t="s">
        <v>35</v>
      </c>
      <c r="S4" s="103"/>
      <c r="T4" s="75">
        <f>F4+455</f>
        <v>44266</v>
      </c>
      <c r="U4" s="40" t="s">
        <v>47</v>
      </c>
      <c r="V4" s="29">
        <v>44134</v>
      </c>
      <c r="W4" s="29">
        <f>T4+4</f>
        <v>44270</v>
      </c>
      <c r="X4" s="94" t="s">
        <v>31</v>
      </c>
      <c r="Y4" s="112">
        <f>W8+90</f>
        <v>45015</v>
      </c>
      <c r="Z4" s="106"/>
      <c r="AA4" s="97" t="s">
        <v>38</v>
      </c>
      <c r="AB4" s="109"/>
    </row>
    <row r="5" spans="1:28" s="26" customFormat="1" ht="36" customHeight="1">
      <c r="A5" s="92"/>
      <c r="B5" s="73"/>
      <c r="C5" s="62"/>
      <c r="D5" s="87"/>
      <c r="E5" s="87"/>
      <c r="F5" s="67"/>
      <c r="G5" s="64"/>
      <c r="H5" s="8"/>
      <c r="I5" s="89"/>
      <c r="J5" s="43" t="s">
        <v>52</v>
      </c>
      <c r="K5" s="27">
        <v>888888.3</v>
      </c>
      <c r="L5" s="10">
        <v>44321</v>
      </c>
      <c r="M5" s="17" t="s">
        <v>56</v>
      </c>
      <c r="N5" s="28">
        <v>44924</v>
      </c>
      <c r="O5" s="59" t="s">
        <v>65</v>
      </c>
      <c r="P5" s="9" t="s">
        <v>59</v>
      </c>
      <c r="Q5" s="11">
        <v>45254</v>
      </c>
      <c r="R5" s="95"/>
      <c r="S5" s="104"/>
      <c r="T5" s="76"/>
      <c r="U5" s="42" t="s">
        <v>48</v>
      </c>
      <c r="V5" s="29">
        <v>44261</v>
      </c>
      <c r="W5" s="29">
        <f>W4+30</f>
        <v>44300</v>
      </c>
      <c r="X5" s="95"/>
      <c r="Y5" s="113"/>
      <c r="Z5" s="107"/>
      <c r="AA5" s="98"/>
      <c r="AB5" s="110"/>
    </row>
    <row r="6" spans="1:28" s="26" customFormat="1" ht="34.5" customHeight="1">
      <c r="A6" s="92"/>
      <c r="B6" s="73"/>
      <c r="C6" s="78" t="s">
        <v>37</v>
      </c>
      <c r="D6" s="87"/>
      <c r="E6" s="87"/>
      <c r="F6" s="67"/>
      <c r="G6" s="64"/>
      <c r="H6" s="8"/>
      <c r="I6" s="89"/>
      <c r="J6" s="51" t="s">
        <v>57</v>
      </c>
      <c r="K6" s="27">
        <v>73260.56</v>
      </c>
      <c r="L6" s="10">
        <v>44915</v>
      </c>
      <c r="M6" s="50"/>
      <c r="N6" s="50"/>
      <c r="O6" s="54" t="s">
        <v>34</v>
      </c>
      <c r="P6" s="4"/>
      <c r="Q6" s="5"/>
      <c r="R6" s="95"/>
      <c r="S6" s="104"/>
      <c r="T6" s="76"/>
      <c r="U6" s="44" t="s">
        <v>50</v>
      </c>
      <c r="V6" s="29">
        <v>44300</v>
      </c>
      <c r="W6" s="29">
        <f>W5+365</f>
        <v>44665</v>
      </c>
      <c r="X6" s="95"/>
      <c r="Y6" s="113"/>
      <c r="Z6" s="107"/>
      <c r="AA6" s="98"/>
      <c r="AB6" s="110"/>
    </row>
    <row r="7" spans="1:28" s="26" customFormat="1" ht="27" customHeight="1">
      <c r="A7" s="92"/>
      <c r="B7" s="73"/>
      <c r="C7" s="79"/>
      <c r="D7" s="87"/>
      <c r="E7" s="87"/>
      <c r="F7" s="67"/>
      <c r="G7" s="64"/>
      <c r="H7" s="8"/>
      <c r="I7" s="89"/>
      <c r="J7" s="83" t="s">
        <v>64</v>
      </c>
      <c r="K7" s="69">
        <v>500000</v>
      </c>
      <c r="L7" s="66">
        <v>45271</v>
      </c>
      <c r="M7" s="69"/>
      <c r="N7" s="47"/>
      <c r="O7" s="69"/>
      <c r="P7" s="80"/>
      <c r="Q7" s="52"/>
      <c r="R7" s="95"/>
      <c r="S7" s="104"/>
      <c r="T7" s="76"/>
      <c r="U7" s="30" t="s">
        <v>54</v>
      </c>
      <c r="V7" s="38">
        <v>44317</v>
      </c>
      <c r="W7" s="30" t="s">
        <v>51</v>
      </c>
      <c r="X7" s="95"/>
      <c r="Y7" s="113"/>
      <c r="Z7" s="107"/>
      <c r="AA7" s="98"/>
      <c r="AB7" s="110"/>
    </row>
    <row r="8" spans="1:28" s="26" customFormat="1" ht="21" customHeight="1">
      <c r="A8" s="92"/>
      <c r="B8" s="73"/>
      <c r="C8" s="60" t="s">
        <v>32</v>
      </c>
      <c r="D8" s="87"/>
      <c r="E8" s="87"/>
      <c r="F8" s="67"/>
      <c r="G8" s="64"/>
      <c r="H8" s="8"/>
      <c r="I8" s="89"/>
      <c r="J8" s="84"/>
      <c r="K8" s="70"/>
      <c r="L8" s="67"/>
      <c r="M8" s="70"/>
      <c r="N8" s="48"/>
      <c r="O8" s="70"/>
      <c r="P8" s="81"/>
      <c r="Q8" s="52"/>
      <c r="R8" s="95"/>
      <c r="S8" s="104"/>
      <c r="T8" s="76"/>
      <c r="U8" s="45" t="s">
        <v>53</v>
      </c>
      <c r="V8" s="39">
        <v>44664</v>
      </c>
      <c r="W8" s="29">
        <f>W6+260</f>
        <v>44925</v>
      </c>
      <c r="X8" s="95"/>
      <c r="Y8" s="113"/>
      <c r="Z8" s="107"/>
      <c r="AA8" s="98"/>
      <c r="AB8" s="110"/>
    </row>
    <row r="9" spans="1:28" s="26" customFormat="1" ht="22.5" customHeight="1">
      <c r="A9" s="92"/>
      <c r="B9" s="73"/>
      <c r="C9" s="61"/>
      <c r="D9" s="87"/>
      <c r="E9" s="87"/>
      <c r="F9" s="67"/>
      <c r="G9" s="64"/>
      <c r="H9" s="8"/>
      <c r="I9" s="89"/>
      <c r="J9" s="84"/>
      <c r="K9" s="70"/>
      <c r="L9" s="67"/>
      <c r="M9" s="70"/>
      <c r="N9" s="48"/>
      <c r="O9" s="70"/>
      <c r="P9" s="81"/>
      <c r="Q9" s="52"/>
      <c r="R9" s="95"/>
      <c r="S9" s="104"/>
      <c r="T9" s="76"/>
      <c r="U9" s="34" t="s">
        <v>55</v>
      </c>
      <c r="V9" s="35">
        <v>44923</v>
      </c>
      <c r="W9" s="36">
        <f>W8+90</f>
        <v>45015</v>
      </c>
      <c r="X9" s="95"/>
      <c r="Y9" s="113"/>
      <c r="Z9" s="107"/>
      <c r="AA9" s="98"/>
      <c r="AB9" s="110"/>
    </row>
    <row r="10" spans="1:28" s="26" customFormat="1" ht="18" customHeight="1">
      <c r="A10" s="92"/>
      <c r="B10" s="73"/>
      <c r="C10" s="61"/>
      <c r="D10" s="87"/>
      <c r="E10" s="87"/>
      <c r="F10" s="67"/>
      <c r="G10" s="64"/>
      <c r="H10" s="8"/>
      <c r="I10" s="90"/>
      <c r="J10" s="85"/>
      <c r="K10" s="71"/>
      <c r="L10" s="68"/>
      <c r="M10" s="71"/>
      <c r="N10" s="49"/>
      <c r="O10" s="71"/>
      <c r="P10" s="82"/>
      <c r="Q10" s="53"/>
      <c r="R10" s="95"/>
      <c r="S10" s="104"/>
      <c r="T10" s="76"/>
      <c r="U10" s="34" t="s">
        <v>62</v>
      </c>
      <c r="V10" s="35">
        <v>44971</v>
      </c>
      <c r="W10" s="36">
        <f>W9+251</f>
        <v>45266</v>
      </c>
      <c r="X10" s="95"/>
      <c r="Y10" s="113"/>
      <c r="Z10" s="107"/>
      <c r="AA10" s="98"/>
      <c r="AB10" s="110"/>
    </row>
    <row r="11" spans="1:28" s="26" customFormat="1" ht="40.5" customHeight="1">
      <c r="A11" s="92"/>
      <c r="B11" s="73"/>
      <c r="C11" s="61"/>
      <c r="D11" s="87"/>
      <c r="E11" s="87"/>
      <c r="F11" s="67"/>
      <c r="G11" s="64"/>
      <c r="H11" s="8"/>
      <c r="I11" s="58"/>
      <c r="J11" s="55"/>
      <c r="K11" s="48"/>
      <c r="L11" s="57"/>
      <c r="M11" s="57"/>
      <c r="N11" s="48"/>
      <c r="O11" s="57"/>
      <c r="P11" s="56"/>
      <c r="Q11" s="52"/>
      <c r="R11" s="95"/>
      <c r="S11" s="104"/>
      <c r="T11" s="76"/>
      <c r="U11" s="45" t="s">
        <v>60</v>
      </c>
      <c r="V11" s="35">
        <v>45262</v>
      </c>
      <c r="W11" s="29" t="s">
        <v>61</v>
      </c>
      <c r="X11" s="95"/>
      <c r="Y11" s="113"/>
      <c r="Z11" s="107"/>
      <c r="AA11" s="98"/>
      <c r="AB11" s="110"/>
    </row>
    <row r="12" spans="1:28" s="26" customFormat="1" ht="15.75" customHeight="1">
      <c r="A12" s="93"/>
      <c r="B12" s="74"/>
      <c r="C12" s="62"/>
      <c r="D12" s="88"/>
      <c r="E12" s="88"/>
      <c r="F12" s="68"/>
      <c r="G12" s="65"/>
      <c r="H12" s="8"/>
      <c r="I12" s="58"/>
      <c r="J12" s="55"/>
      <c r="K12" s="48"/>
      <c r="L12" s="57"/>
      <c r="M12" s="57"/>
      <c r="N12" s="48"/>
      <c r="O12" s="57"/>
      <c r="P12" s="56"/>
      <c r="Q12" s="52"/>
      <c r="R12" s="96"/>
      <c r="S12" s="105"/>
      <c r="T12" s="77"/>
      <c r="U12" s="45" t="s">
        <v>63</v>
      </c>
      <c r="V12" s="35">
        <v>45633</v>
      </c>
      <c r="W12" s="29">
        <f>W10+207</f>
        <v>45473</v>
      </c>
      <c r="X12" s="96"/>
      <c r="Y12" s="114"/>
      <c r="Z12" s="108"/>
      <c r="AA12" s="99"/>
      <c r="AB12" s="111"/>
    </row>
    <row r="13" spans="1:28" ht="39.75" customHeight="1">
      <c r="A13" s="12"/>
      <c r="B13" s="13"/>
      <c r="C13" s="117" t="s">
        <v>28</v>
      </c>
      <c r="D13" s="118"/>
      <c r="E13" s="37"/>
      <c r="F13" s="23"/>
      <c r="G13" s="14">
        <f>SUM(G4:G12)</f>
        <v>2462148.86</v>
      </c>
      <c r="H13" s="15"/>
      <c r="I13" s="19"/>
      <c r="J13" s="21"/>
      <c r="K13" s="14">
        <f>SUM(K4:K12)</f>
        <v>2462148.8600000003</v>
      </c>
      <c r="L13" s="22"/>
      <c r="M13" s="22"/>
      <c r="N13" s="22"/>
      <c r="O13" s="21"/>
      <c r="P13" s="21"/>
      <c r="Q13" s="20"/>
      <c r="R13" s="24"/>
      <c r="S13" s="25"/>
      <c r="T13" s="20"/>
      <c r="U13" s="16"/>
      <c r="V13" s="22"/>
      <c r="W13" s="22"/>
      <c r="X13" s="21"/>
      <c r="Y13" s="14"/>
      <c r="Z13" s="14">
        <f>SUM(Z4:Z12)</f>
        <v>0</v>
      </c>
      <c r="AA13" s="119"/>
      <c r="AB13" s="120"/>
    </row>
    <row r="14" ht="39.75" customHeight="1">
      <c r="F14" s="33"/>
    </row>
    <row r="15" spans="4:21" ht="39.75" customHeight="1">
      <c r="D15" s="31"/>
      <c r="E15" s="31"/>
      <c r="M15" s="46"/>
      <c r="Q15" s="33"/>
      <c r="U15" s="33"/>
    </row>
    <row r="16" spans="4:22" ht="39.75" customHeight="1">
      <c r="D16" s="31"/>
      <c r="E16" s="31"/>
      <c r="V16" s="31"/>
    </row>
    <row r="17" spans="22:24" ht="39.75" customHeight="1">
      <c r="V17" s="31"/>
      <c r="X17" s="31"/>
    </row>
    <row r="18" spans="24:25" ht="39.75" customHeight="1">
      <c r="X18" s="31"/>
      <c r="Y18" s="31"/>
    </row>
    <row r="19" ht="39.75" customHeight="1">
      <c r="Y19" s="31"/>
    </row>
  </sheetData>
  <sheetProtection/>
  <autoFilter ref="A3:AA14"/>
  <mergeCells count="31">
    <mergeCell ref="O7:O10"/>
    <mergeCell ref="C6:C7"/>
    <mergeCell ref="I4:I10"/>
    <mergeCell ref="L7:L10"/>
    <mergeCell ref="J7:J10"/>
    <mergeCell ref="G4:G12"/>
    <mergeCell ref="AA13:AB13"/>
    <mergeCell ref="K7:K10"/>
    <mergeCell ref="A2:G2"/>
    <mergeCell ref="H2:L2"/>
    <mergeCell ref="M2:S2"/>
    <mergeCell ref="T2:X2"/>
    <mergeCell ref="C4:C5"/>
    <mergeCell ref="C13:D13"/>
    <mergeCell ref="F4:F12"/>
    <mergeCell ref="A1:AB1"/>
    <mergeCell ref="A4:A12"/>
    <mergeCell ref="B4:B12"/>
    <mergeCell ref="C8:C12"/>
    <mergeCell ref="D4:D12"/>
    <mergeCell ref="E4:E12"/>
    <mergeCell ref="M7:M10"/>
    <mergeCell ref="S4:S12"/>
    <mergeCell ref="T4:T12"/>
    <mergeCell ref="Z4:Z12"/>
    <mergeCell ref="AA4:AA12"/>
    <mergeCell ref="AB4:AB12"/>
    <mergeCell ref="P7:P10"/>
    <mergeCell ref="X4:X12"/>
    <mergeCell ref="Y4:Y12"/>
    <mergeCell ref="R4:R12"/>
  </mergeCells>
  <printOptions/>
  <pageMargins left="0.787401575" right="0.787401575" top="0.32" bottom="0.18" header="0.34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5" sqref="A5:A29"/>
    </sheetView>
  </sheetViews>
  <sheetFormatPr defaultColWidth="9.140625" defaultRowHeight="12.75"/>
  <cols>
    <col min="1" max="1" width="10.28125" style="0" bestFit="1" customWidth="1"/>
  </cols>
  <sheetData>
    <row r="1" ht="12.75">
      <c r="A1" s="18" t="s">
        <v>29</v>
      </c>
    </row>
    <row r="5" ht="12.75">
      <c r="A5" s="32"/>
    </row>
    <row r="6" ht="12.75">
      <c r="A6" s="32"/>
    </row>
    <row r="7" ht="12.75">
      <c r="A7" s="32"/>
    </row>
    <row r="8" ht="12.75">
      <c r="A8" s="32"/>
    </row>
    <row r="9" ht="12.75">
      <c r="A9" s="32"/>
    </row>
    <row r="10" ht="12.75">
      <c r="A10" s="32"/>
    </row>
    <row r="11" ht="12.75">
      <c r="A11" s="32"/>
    </row>
    <row r="12" ht="12.75">
      <c r="A12" s="32"/>
    </row>
    <row r="13" ht="12.75">
      <c r="A13" s="32"/>
    </row>
    <row r="14" ht="12.75">
      <c r="A14" s="32"/>
    </row>
    <row r="15" ht="12.75">
      <c r="A15" s="32"/>
    </row>
    <row r="16" ht="12.75">
      <c r="A16" s="32"/>
    </row>
    <row r="17" ht="12.75">
      <c r="A17" s="32"/>
    </row>
    <row r="18" ht="12.75">
      <c r="A18" s="32"/>
    </row>
    <row r="19" ht="12.75">
      <c r="A19" s="32"/>
    </row>
    <row r="20" ht="12.75">
      <c r="A20" s="32"/>
    </row>
    <row r="21" ht="12.75">
      <c r="A21" s="32"/>
    </row>
    <row r="22" ht="12.75">
      <c r="A22" s="32"/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09"/>
    </sheetView>
  </sheetViews>
  <sheetFormatPr defaultColWidth="9.140625" defaultRowHeight="12.75"/>
  <cols>
    <col min="3" max="4" width="9.140625" style="0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cnunes</dc:creator>
  <cp:keywords/>
  <dc:description/>
  <cp:lastModifiedBy>ivanildes.souza</cp:lastModifiedBy>
  <cp:lastPrinted>2021-03-17T18:02:29Z</cp:lastPrinted>
  <dcterms:created xsi:type="dcterms:W3CDTF">2007-01-12T20:35:04Z</dcterms:created>
  <dcterms:modified xsi:type="dcterms:W3CDTF">2024-01-19T18:23:29Z</dcterms:modified>
  <cp:category/>
  <cp:version/>
  <cp:contentType/>
  <cp:contentStatus/>
</cp:coreProperties>
</file>